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10" yWindow="-110" windowWidth="19420" windowHeight="11020"/>
  </bookViews>
  <sheets>
    <sheet name="Sheet1" sheetId="1" r:id="rId1"/>
    <sheet name="biểu 1,1" sheetId="2" state="hidden" r:id="rId2"/>
    <sheet name="Sheet3" sheetId="3" state="hidden" r:id="rId3"/>
  </sheets>
  <definedNames>
    <definedName name="_xlnm.Print_Area" localSheetId="1">'biểu 1,1'!$A$1:$K$42</definedName>
    <definedName name="_xlnm.Print_Area" localSheetId="0">Sheet1!$A$1:$G$20</definedName>
    <definedName name="_xlnm.Print_Titles" localSheetId="0">Sheet1!$5:$6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 l="1"/>
  <c r="D13" i="2"/>
  <c r="D14" i="2"/>
  <c r="D15" i="2"/>
  <c r="D16" i="2"/>
  <c r="D17" i="2"/>
  <c r="D18" i="2"/>
  <c r="D20" i="2"/>
  <c r="D21" i="2"/>
  <c r="D22" i="2"/>
  <c r="D23" i="2"/>
  <c r="D25" i="2"/>
  <c r="D26" i="2"/>
  <c r="D27" i="2"/>
  <c r="D28" i="2"/>
  <c r="D31" i="2"/>
  <c r="D32" i="2"/>
  <c r="D34" i="2"/>
  <c r="D35" i="2"/>
  <c r="D36" i="2"/>
  <c r="D37" i="2"/>
  <c r="D38" i="2"/>
  <c r="D39" i="2"/>
  <c r="D40" i="2"/>
  <c r="D41" i="2"/>
  <c r="D42" i="2"/>
  <c r="D11" i="2"/>
  <c r="G40" i="2"/>
  <c r="G41" i="2"/>
  <c r="G42" i="2"/>
  <c r="G25" i="2"/>
  <c r="G26" i="2"/>
  <c r="G27" i="2"/>
  <c r="G28" i="2"/>
  <c r="G31" i="2"/>
  <c r="G32" i="2"/>
  <c r="G34" i="2"/>
  <c r="G35" i="2"/>
  <c r="G36" i="2"/>
  <c r="G37" i="2"/>
  <c r="G38" i="2"/>
  <c r="G39" i="2"/>
  <c r="G12" i="2" l="1"/>
  <c r="G13" i="2"/>
  <c r="G14" i="2"/>
  <c r="G15" i="2"/>
  <c r="G16" i="2"/>
  <c r="G17" i="2"/>
  <c r="G18" i="2"/>
  <c r="G20" i="2"/>
  <c r="G21" i="2"/>
  <c r="G22" i="2"/>
  <c r="G23" i="2"/>
  <c r="G11" i="2"/>
  <c r="E30" i="2"/>
  <c r="F30" i="2"/>
  <c r="H30" i="2"/>
  <c r="I30" i="2"/>
  <c r="J30" i="2"/>
  <c r="K30" i="2"/>
  <c r="E33" i="2"/>
  <c r="F33" i="2"/>
  <c r="H33" i="2"/>
  <c r="I33" i="2"/>
  <c r="J33" i="2"/>
  <c r="J29" i="2" s="1"/>
  <c r="K33" i="2"/>
  <c r="C33" i="2"/>
  <c r="C30" i="2"/>
  <c r="E24" i="2"/>
  <c r="F24" i="2"/>
  <c r="H24" i="2"/>
  <c r="I24" i="2"/>
  <c r="J24" i="2"/>
  <c r="K24" i="2"/>
  <c r="C24" i="2"/>
  <c r="E19" i="2"/>
  <c r="F19" i="2"/>
  <c r="H19" i="2"/>
  <c r="I19" i="2"/>
  <c r="G19" i="2" s="1"/>
  <c r="J19" i="2"/>
  <c r="K19" i="2"/>
  <c r="C19" i="2"/>
  <c r="E10" i="2"/>
  <c r="F10" i="2"/>
  <c r="H10" i="2"/>
  <c r="I10" i="2"/>
  <c r="J10" i="2"/>
  <c r="C10" i="2"/>
  <c r="G24" i="2" l="1"/>
  <c r="K9" i="2"/>
  <c r="D19" i="2"/>
  <c r="F9" i="2"/>
  <c r="D33" i="2"/>
  <c r="D30" i="2"/>
  <c r="D24" i="2"/>
  <c r="G30" i="2"/>
  <c r="K29" i="2"/>
  <c r="E29" i="2"/>
  <c r="C29" i="2"/>
  <c r="I29" i="2"/>
  <c r="G33" i="2"/>
  <c r="H29" i="2"/>
  <c r="G29" i="2" s="1"/>
  <c r="F29" i="2"/>
  <c r="H9" i="2"/>
  <c r="E9" i="2"/>
  <c r="J9" i="2"/>
  <c r="J8" i="2" s="1"/>
  <c r="I9" i="2"/>
  <c r="D10" i="2"/>
  <c r="D9" i="2" s="1"/>
  <c r="G10" i="2"/>
  <c r="G9" i="2" s="1"/>
  <c r="C9" i="2"/>
  <c r="D8" i="1"/>
  <c r="E8" i="1"/>
  <c r="E7" i="1" s="1"/>
  <c r="F8" i="1"/>
  <c r="F7" i="1" s="1"/>
  <c r="D10" i="1"/>
  <c r="E10" i="1"/>
  <c r="F10" i="1"/>
  <c r="D12" i="1"/>
  <c r="E12" i="1"/>
  <c r="F12" i="1"/>
  <c r="D14" i="1"/>
  <c r="D7" i="1" s="1"/>
  <c r="E14" i="1"/>
  <c r="F14" i="1"/>
  <c r="D16" i="1"/>
  <c r="E16" i="1"/>
  <c r="F16" i="1"/>
  <c r="D18" i="1"/>
  <c r="E18" i="1"/>
  <c r="F18" i="1"/>
  <c r="C9" i="1"/>
  <c r="C8" i="1" s="1"/>
  <c r="C11" i="1"/>
  <c r="C10" i="1" s="1"/>
  <c r="C13" i="1"/>
  <c r="C12" i="1" s="1"/>
  <c r="C15" i="1"/>
  <c r="C14" i="1" s="1"/>
  <c r="C17" i="1"/>
  <c r="C16" i="1" s="1"/>
  <c r="C19" i="1"/>
  <c r="C18" i="1" s="1"/>
  <c r="C7" i="1" l="1"/>
  <c r="E20" i="1"/>
  <c r="D20" i="1"/>
  <c r="F20" i="1"/>
  <c r="C20" i="1"/>
  <c r="H6" i="1"/>
  <c r="D29" i="2"/>
  <c r="H8" i="2"/>
  <c r="D8" i="2"/>
  <c r="E8" i="2"/>
  <c r="I8" i="2"/>
  <c r="C8" i="2"/>
  <c r="G8" i="2"/>
  <c r="F8" i="2"/>
</calcChain>
</file>

<file path=xl/sharedStrings.xml><?xml version="1.0" encoding="utf-8"?>
<sst xmlns="http://schemas.openxmlformats.org/spreadsheetml/2006/main" count="100" uniqueCount="88">
  <si>
    <t>Biểu 01</t>
  </si>
  <si>
    <t>BIỂU PHÂN BỔ, BỔ SUNG DỰ TOÁN THỰC HIỆN CHẾ ĐỘ CHÍNH SÁCH  NĂM 2026</t>
  </si>
  <si>
    <t>STT</t>
  </si>
  <si>
    <t>Nội dung</t>
  </si>
  <si>
    <t>Tổng số kinh phí phân bổ</t>
  </si>
  <si>
    <t>Từ nguồn CCTL năm 2025 chuyển nguồn sang năm 2026</t>
  </si>
  <si>
    <t>Từ nguồn tăng thu, dự toán chi còn lại ngân sách cấp tỉnh năm 2025 chuyển nguồn sang năm 2026</t>
  </si>
  <si>
    <t>Gồm</t>
  </si>
  <si>
    <t>A</t>
  </si>
  <si>
    <t>KINH PHÍ THỰC HIỆN CHẾ ĐỘ, CHÍNH SÁCH</t>
  </si>
  <si>
    <t>Kinh phí thực hiện một số chế độ theo Nghị quyết số 12/2026/NQ-HĐND của HĐND tỉnh</t>
  </si>
  <si>
    <t>Xã Nậm Hàng</t>
  </si>
  <si>
    <t>Kinh phí bổ sung biên chế hợp đồng lao động tăng thêm theo Nghị định số 111/2022/NĐ-CP của Chính phủ</t>
  </si>
  <si>
    <t>Kinh phí thu hút nhân lực chất lượng cao theo Nghị quyết số: 20/2023/NQ-HĐND ngày 13/7/2023 của HĐND tỉnh Lai Châu</t>
  </si>
  <si>
    <t>Chính sách, chế độ ưu đãi người có công với cách mạng năm 2026 (Kinh phí công tác quản lý theo Nghị quyết số 11/2026/NQ-HĐND ngày 22/4/2026 của HĐND tỉnh)</t>
  </si>
  <si>
    <t>Chế độ đãi ngộ đối với cộng tác viên khuyến nông, tổ khuyến nông cộng đồng trên địa bàn tỉnh theo Nghị quyết số 21/2026/NQ-HĐND ngày 17/6/2026 của HĐND tỉnh</t>
  </si>
  <si>
    <t>B</t>
  </si>
  <si>
    <t>KINH PHÍ THỰC HIỆN CÁC CHÍNH SÁCH ASXH</t>
  </si>
  <si>
    <t>Đvt : triệu đồng</t>
  </si>
  <si>
    <t>Quyết định số 3078/QĐ-UBND ngày 09 tháng 12 năm 2025 của UBND tỉnh Lai Châu theo đó điều chỉnh tăng 01 biên chế cho Trạm Y tế các xã, phường (Định mức đối với lao động hợp đồng quy định tại Nghị quyết số 94/2025/NQ-HĐND tỉnh là 110.000.000 đồng/người/năm đối với đơn vị sự nghiệp) tương ứng (110 triệu đồng/12 tháng) x 10 tháng = 92 triệu đồng/xã, phường</t>
  </si>
  <si>
    <t>Tờ trình 1838/TTr-UBND ngày 20/7/2026 của UBND xã Nậm Hàng (Bà Phạm Quỳnh Nga, Tuyển dụng tại QĐ 1481/QĐ-UBND ngày 30/9/2024 của UBND huyện Nậm Nhùn (cũ) vào công tác tại trường THCS Thị Trấn Nậm Nhùn, Bằng tốt nghiệp Tiếng Anh loại Khá chưa được chính sách thu hút nguồn nhân lực theo điểm d khoản 2 Điều 3 NQ 20/2023/NQ-HĐND (Kèm theo Biên bản cam kết phục vụ công tác lâu dài để hưởng chính sách thu hút nguồn nhân lực chất lượng cao ngày 02/10/2024))</t>
  </si>
  <si>
    <t>Công văn số 6462/HD-UBND ngày 29/7/2026 của UBND tỉnh hướng dẫn xác định số lượng cộng tác viên khuyến nông tại các xã, phường trên địa bàn tỉnh</t>
  </si>
  <si>
    <t>Biểu 01.1</t>
  </si>
  <si>
    <t>BIỂU CHI TIẾT BỔ SUNG KINH PHÍ THỰC HIỆN CÁC CHẾ ĐỘ, CHÍNH SÁCH AN SINH XÃ HỘI NĂM 2026</t>
  </si>
  <si>
    <t>Chính sách chế độ</t>
  </si>
  <si>
    <t>Tổng nhu cầu</t>
  </si>
  <si>
    <t xml:space="preserve">Tổng Cộng </t>
  </si>
  <si>
    <t>bao gồm</t>
  </si>
  <si>
    <t>Dự toán đã giao</t>
  </si>
  <si>
    <t>Dự toán giao đầu năm</t>
  </si>
  <si>
    <t>Số dư chuyển nguồn sang năm 2026</t>
  </si>
  <si>
    <t>Kinh phí còn lại</t>
  </si>
  <si>
    <t>Tổng công dư(-)/thiếu (+)</t>
  </si>
  <si>
    <t>Kinh phí còn dư (-)</t>
  </si>
  <si>
    <t>Kinh phí còn thiếu (+)</t>
  </si>
  <si>
    <t>Số kinh phí đề xuất bổ sung</t>
  </si>
  <si>
    <t>Ghi chú</t>
  </si>
  <si>
    <t>CHÍNH SÁCH DO TRUNG ƯƠNG BAN HÀNH</t>
  </si>
  <si>
    <t>Lĩnh vực Giáo dục và Đào tạo</t>
  </si>
  <si>
    <t>I</t>
  </si>
  <si>
    <t>Chính sách về cơ chế thu, quản lý học phí đối với cơ sở giáo dục thuộc hệ thống giáo dục quốc dân và chính sách miễn, giảm học phí theo Nghị định số 238/2025/NĐ-CP ngày 03/9/2025 của Chính phủ</t>
  </si>
  <si>
    <t>Chính sách hỗ trợ cho trẻ em mầm non theo Nghị định số 105/2020/NĐ-CP ngày 08/9/2020 của Chính phủ</t>
  </si>
  <si>
    <t>Chính sách phổ cập giáo dục mầm non cho trẻ em từ 3 đến 5 tuổi theo Nghị định số 277/2025/NĐ-CP ngày 20/10/2025 của Chính phủ</t>
  </si>
  <si>
    <t>Chính sách về giáo dục đối với người khuyết tật theo Thông tư liên tịch số 42/2013/TTLT-BGDĐT-BLĐTBXH-BTC ngày 31/03/2013</t>
  </si>
  <si>
    <t>Chính sách hỗ trợ cho học sinh bán trú và trường phổ thông ở xã, thôn ĐBKK theo Nghị định số 66/2025/NĐ-CP ngày 12/3/2025 của Chính phủ</t>
  </si>
  <si>
    <t>Chính sách hỗ trợ học tập cho trẻ em, học sinh, sinh viên dân tộc rất ít người theo Nghị định số 57/2017/NĐ-CP ngày 05/5/2017 của Chính phủ (Nghị định sửa đổi, bổ sung nếu có)</t>
  </si>
  <si>
    <t>Chính sách hỗ trợ bữa ăn trưa cho học sinh Tiểu học và THCS xã biên giới đất liền theo Nghị định 339/2025/NĐ-CP ngày 25/12/2025 của Chính phủ</t>
  </si>
  <si>
    <t>Chính sách hỗ trợ học sinh nội trú và trường PTNT theo Nghị định 188/2026/NĐCP ngày 27/5/2026 của Chính phủ</t>
  </si>
  <si>
    <t>Lĩnh vực đảm bảo và an sinh xã hội</t>
  </si>
  <si>
    <t>II</t>
  </si>
  <si>
    <t>Chính sách bảo trợ xã hội theo Nghị định số 20/2021/NĐ-CP ngày 15/3/2021 của Chính phủ, Luật người cao tuổi, Luật người khuyết tậ</t>
  </si>
  <si>
    <t>Kinh phí mai táng phí (Quyết định số 290/2005/QĐ-TTg ngày 08/11/2025 được sửa đổi, bổ sung bởi Quyết định số 188/2007/QĐ-TTg và Quyết định số 22/2025/QĐ-TTg; Quyết định số 62/2011/QĐ-TTg ngày 09/11/2011; Quyết định số 170/QĐ-TTg ngày 18/12/2008 của Thủ tướng Chính phủ; Quyết định số 49/2015/QĐ-TTg ngày 14/10/2025 của Thủ tướng Chính phủ, Nghị định số 150/2006/NĐ-CP sửa đổi bổ sung bởi Nghị định số 157/2016/NĐ - CP ngày 21/11/2016; Quyết định số 40/2011/QĐ-TTg ngày 27/7/2011; Quyết định số 142/2008/QĐ-TTg ngày 07/10/2008)</t>
  </si>
  <si>
    <t>Chính sách hỗ trợ tiền điện cho hộ nghèo, hộ chính sách xã hội theo Quyết định số 28/2014/QĐ-TTg ngày 07/4/2014 của Thủ tướng Chính phủ</t>
  </si>
  <si>
    <t>Trợ cấp hưu trí theo Nghị định số 176/2025/NĐ-CP ngày 30/6/2025 của Chính phủ</t>
  </si>
  <si>
    <t>Các chế độ chính sách khác</t>
  </si>
  <si>
    <t>III</t>
  </si>
  <si>
    <t>Chính sách hỗ trợ phụ nữ thuộc hộ nghèo là người dân tộc thiểu số sinh con đúng chính sách theo Nghị định số 39/2015/NĐ-CP ngày 27/4/2015 của Chính phủ</t>
  </si>
  <si>
    <t>Chính sách hỗ trợ đào tạo y tế theo Nghị định số 165/2026/NĐ-CP ngày 15/5/2026 của Chính phủ</t>
  </si>
  <si>
    <t>Chính sách hỗ trợ tài chính khi sinh con theo Nghị định số 168/2026/NĐ-CP ngày 15/5/2026 của Chính phủ</t>
  </si>
  <si>
    <t>Chính sách người có uy tín trong đồng bào dân tộc thiểu số theo Quyết định 12/2018/QĐ-TTg ngày 06/3/2018 của Thủ tướng Chính phủ và Quyết định 28/2023/QĐ-TTg ngày 23/11/2023 của Thủ tướng Chính phủ</t>
  </si>
  <si>
    <t>CHÍNH SÁCH DO ĐỊA PHƯƠNG BAN HÀNH</t>
  </si>
  <si>
    <t>Kinh phí nấu ăn theo Nghị quyết số 35/2016/NQ-HĐND ngày 28/7/2016 của HĐND tỉnh</t>
  </si>
  <si>
    <t>Chính sách hỗ trợ trẻ em 24-36 tháng tuổi theo Nghị quyết số 11/2020/NQ-HĐND ngày 10/7/2020 của HĐND tỉnh 2 0 2 -2 -2 0 0 II Các chế</t>
  </si>
  <si>
    <t>Các chế độ, chính sách khác</t>
  </si>
  <si>
    <t>Kinh phí chúc thọ, mừng thọ theo Nghị quyết số 08/2019/NQ-HĐND ngày 23/7/2019 của HĐND tỉnh</t>
  </si>
  <si>
    <t>Chính sách hỗ trợ đảng viên được tặng 40 năm tuổi đảng theo Nghị quyết số 27/2022/NQ-HĐND ngày 20/7/2022 của HĐND tỉnh và Nghị quyết số 08/2026/NQ-HĐND ngày 22/4/2026 của HĐND tỉnh</t>
  </si>
  <si>
    <t>Kinh phí thực hiện hỗ trợ, bồi dưỡng đối với lực lượng tham gia tổ bảo vệ an ninh, trật tự cơ sở năm 2024 theo Nghị quyết số 21/2024/NQ-HĐND ngày 17/7/2024 của HĐND tỉnh</t>
  </si>
  <si>
    <t>Kinh phí hỗ trợ thù lao hàng tháng cho người được giao nhiệm vụ quản lý sau cai nghiện ma túy theo Nghị quyết số 68/2023/NQ-HĐND ngày 08/12/2023 của HĐND tỉnh Lai Châu</t>
  </si>
  <si>
    <t>Kinh phí hỗ trợ người được phân công trực tiếp giúp đỡ người bị áp dụng biện pháp giáo dục tại xã, phường, thị trấn trên địa bàn theo Nghị quyết số 60/2022/NQHĐND ngày 09/12/2022 của HĐND tỉnh Lai Châu</t>
  </si>
  <si>
    <t>Chế độ mai táng phí đối với người dân tộc thiểu số theo Nghị quyết số 53/2025/NQ-HĐND ngày 23/7/2025 của HĐND tỉnh</t>
  </si>
  <si>
    <t>Chi thực hiện chính sách hỗ trợ cho công chức, viên chức, người lao động làm việc tại Trung tâm Phục vụ hành chính công các cấp, Bộ phận một cửa trên địa bàn tỉnh theo Nghị quyết số 69/2025/NQ-HĐND ngày 26/9/2025 của HĐND tỉnh</t>
  </si>
  <si>
    <t>Chi phí đối với các tổ chức dịch vụ chỉ trả chính sách trợ giúp xã hội hằng tháng cho đối tượng bảo trợ xã hội trên địa bàn tỉnh Lai Châu theo Nghị quyết số 68/2024/NQ-HĐND ngày 09/12/2024 của HĐND tỉnh</t>
  </si>
  <si>
    <t>Kinh phí thăm hỏi tặng quà nhân ngày thương binh- liệt sĩ theo Nghị quyết số 70/2023/NQ-HĐND ngày 08/12/2023 của HĐND tỉnh Lai Châu và Nghị quyết số 02/2026/NQ-HĐND ngày 27/2/2026 của HĐND tỉnh</t>
  </si>
  <si>
    <t>2=3+4+5</t>
  </si>
  <si>
    <t>5=6+7</t>
  </si>
  <si>
    <t>6=1-2 nếu &gt;0</t>
  </si>
  <si>
    <t>7=1-2 nếu &lt;0</t>
  </si>
  <si>
    <t>TỔNG (A+B)</t>
  </si>
  <si>
    <t>Chưa bao gồm kinh phí cấp bù học phí giáo dục phổ thông</t>
  </si>
  <si>
    <t>thực hiện hết tháng 6/2026</t>
  </si>
  <si>
    <t>Thực hiện từ 1/7/2026</t>
  </si>
  <si>
    <t>Văn phòng HĐND - UBND xã</t>
  </si>
  <si>
    <t>Trạm Y Tế xã Nậm hàng</t>
  </si>
  <si>
    <t>Phân bổ chi tiết sau</t>
  </si>
  <si>
    <t xml:space="preserve">Phòng Văn hóa - Xã Hội </t>
  </si>
  <si>
    <t>Trung Tâm Dịch vụ tổng hợp</t>
  </si>
  <si>
    <t>Từ nguồn chưa phân bổ chi tiết tại Quyết định số 3079/QĐ -UBND ngày 09/12/2025</t>
  </si>
  <si>
    <t>(Biểu kèm theo Nghị quyết số        /NQ-HĐND ngày      tháng  8 năm 2026 của HĐND xã Nậm Hàng)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</si>
</sst>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_);_(* \(#,##0\);_(* &quot;-&quot;??_);_(@_)"/>
  </numFmts>
  <fonts count="6" x14ac:knownFonts="1">
    <font>
      <sz val="11"/>
      <color theme="1"/>
      <name val="Arial"/>
      <family val="2"/>
      <scheme val="minor"/>
    </font>
    <font>
      <sz val="11"/>
      <color theme="1"/>
      <name val="Arial"/>
      <family val="2"/>
      <scheme val="minor"/>
    </font>
    <font>
      <b/>
      <sz val="11"/>
      <color theme="1"/>
      <name val="Arial"/>
      <family val="2"/>
      <scheme val="minor"/>
    </font>
    <font>
      <sz val="11"/>
      <color theme="1"/>
      <name val="Times New Roman"/>
      <family val="1"/>
    </font>
    <font>
      <b/>
      <sz val="11"/>
      <color theme="1"/>
      <name val="Times New Roman"/>
      <family val="1"/>
    </font>
    <font>
      <i/>
      <sz val="11"/>
      <color theme="1"/>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34">
    <xf numFmtId="0" fontId="0" fillId="0" borderId="0" xfId="0"/>
    <xf numFmtId="0" fontId="0" fillId="0" borderId="0" xfId="0" applyAlignment="1">
      <alignment horizontal="center"/>
    </xf>
    <xf numFmtId="0" fontId="3" fillId="0" borderId="0" xfId="0" applyFont="1"/>
    <xf numFmtId="0" fontId="3" fillId="0" borderId="0" xfId="0" applyFont="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3" fillId="0" borderId="1" xfId="0" applyFont="1" applyBorder="1" applyAlignment="1">
      <alignment vertical="center" wrapText="1"/>
    </xf>
    <xf numFmtId="0" fontId="4" fillId="0" borderId="1" xfId="0" applyFont="1" applyBorder="1" applyAlignment="1">
      <alignment horizontal="center" wrapText="1"/>
    </xf>
    <xf numFmtId="0" fontId="4" fillId="0" borderId="1" xfId="0" applyFont="1" applyBorder="1" applyAlignment="1">
      <alignment wrapText="1"/>
    </xf>
    <xf numFmtId="0" fontId="4" fillId="0" borderId="1" xfId="0" applyFont="1" applyBorder="1" applyAlignment="1">
      <alignment vertical="center" wrapText="1"/>
    </xf>
    <xf numFmtId="165" fontId="4" fillId="0" borderId="1" xfId="1" applyNumberFormat="1" applyFont="1" applyBorder="1" applyAlignment="1">
      <alignment vertical="center" wrapText="1"/>
    </xf>
    <xf numFmtId="165" fontId="4" fillId="0" borderId="1" xfId="1" applyNumberFormat="1" applyFont="1" applyBorder="1" applyAlignment="1">
      <alignment wrapText="1"/>
    </xf>
    <xf numFmtId="165" fontId="3" fillId="0" borderId="1" xfId="1" applyNumberFormat="1" applyFont="1" applyBorder="1" applyAlignment="1">
      <alignment vertical="center" wrapText="1"/>
    </xf>
    <xf numFmtId="165" fontId="3" fillId="0" borderId="1" xfId="1" applyNumberFormat="1" applyFont="1" applyBorder="1" applyAlignment="1">
      <alignment wrapText="1"/>
    </xf>
    <xf numFmtId="165" fontId="4" fillId="0" borderId="1" xfId="1" applyNumberFormat="1"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xf numFmtId="165" fontId="4" fillId="0" borderId="1" xfId="0" applyNumberFormat="1" applyFont="1" applyBorder="1"/>
    <xf numFmtId="0" fontId="4" fillId="0" borderId="1" xfId="0" applyFont="1" applyBorder="1"/>
    <xf numFmtId="0" fontId="0" fillId="0" borderId="2" xfId="0" applyBorder="1"/>
    <xf numFmtId="0" fontId="3" fillId="0" borderId="2" xfId="0" applyFont="1" applyBorder="1"/>
    <xf numFmtId="0" fontId="5" fillId="0" borderId="1" xfId="0" applyFont="1" applyBorder="1" applyAlignment="1">
      <alignment vertical="center" wrapText="1"/>
    </xf>
    <xf numFmtId="165" fontId="5" fillId="0" borderId="1" xfId="1" applyNumberFormat="1" applyFont="1" applyBorder="1" applyAlignment="1">
      <alignment vertical="center" wrapText="1"/>
    </xf>
    <xf numFmtId="165" fontId="3" fillId="0" borderId="1" xfId="1" applyNumberFormat="1" applyFont="1" applyBorder="1" applyAlignment="1">
      <alignment horizontal="center" vertical="center" wrapText="1"/>
    </xf>
    <xf numFmtId="0" fontId="4" fillId="0" borderId="3" xfId="0" applyFont="1" applyBorder="1" applyAlignment="1">
      <alignment horizontal="center" wrapText="1"/>
    </xf>
    <xf numFmtId="165" fontId="0" fillId="0" borderId="0" xfId="0" applyNumberFormat="1"/>
    <xf numFmtId="0" fontId="4" fillId="0" borderId="0" xfId="0" applyFont="1" applyAlignment="1">
      <alignment horizontal="center"/>
    </xf>
    <xf numFmtId="0" fontId="3" fillId="0" borderId="2" xfId="0"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5" fillId="0" borderId="0" xfId="0" applyFont="1" applyAlignment="1">
      <alignment horizontal="center"/>
    </xf>
    <xf numFmtId="0" fontId="3"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198120</xdr:colOff>
      <xdr:row>3</xdr:row>
      <xdr:rowOff>22860</xdr:rowOff>
    </xdr:from>
    <xdr:to>
      <xdr:col>5</xdr:col>
      <xdr:colOff>541020</xdr:colOff>
      <xdr:row>3</xdr:row>
      <xdr:rowOff>22860</xdr:rowOff>
    </xdr:to>
    <xdr:cxnSp macro="">
      <xdr:nvCxnSpPr>
        <xdr:cNvPr id="3" name="Straight Connector 2">
          <a:extLst>
            <a:ext uri="{FF2B5EF4-FFF2-40B4-BE49-F238E27FC236}">
              <a16:creationId xmlns:a16="http://schemas.microsoft.com/office/drawing/2014/main" xmlns="" id="{1B853196-0B17-B039-22B9-A63EC9249ED8}"/>
            </a:ext>
          </a:extLst>
        </xdr:cNvPr>
        <xdr:cNvCxnSpPr/>
      </xdr:nvCxnSpPr>
      <xdr:spPr>
        <a:xfrm>
          <a:off x="4107180" y="571500"/>
          <a:ext cx="220218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tabSelected="1" showWhiteSpace="0" view="pageBreakPreview" zoomScale="60" zoomScaleNormal="100" workbookViewId="0">
      <selection activeCell="G11" sqref="G11"/>
    </sheetView>
  </sheetViews>
  <sheetFormatPr defaultRowHeight="14" x14ac:dyDescent="0.3"/>
  <cols>
    <col min="1" max="1" width="6.33203125" customWidth="1"/>
    <col min="2" max="2" width="39.58203125" customWidth="1"/>
    <col min="3" max="3" width="11.08203125" customWidth="1"/>
    <col min="4" max="4" width="14" customWidth="1"/>
    <col min="5" max="5" width="13.08203125" customWidth="1"/>
    <col min="6" max="6" width="16.08203125" customWidth="1"/>
    <col min="7" max="7" width="53.9140625" customWidth="1"/>
    <col min="8" max="8" width="0.25" customWidth="1"/>
  </cols>
  <sheetData>
    <row r="1" spans="1:8" x14ac:dyDescent="0.3">
      <c r="A1" s="2"/>
      <c r="B1" s="2"/>
      <c r="C1" s="2"/>
      <c r="D1" s="2"/>
      <c r="E1" s="2"/>
      <c r="G1" s="3" t="s">
        <v>0</v>
      </c>
    </row>
    <row r="2" spans="1:8" x14ac:dyDescent="0.3">
      <c r="A2" s="27" t="s">
        <v>1</v>
      </c>
      <c r="B2" s="27"/>
      <c r="C2" s="27"/>
      <c r="D2" s="27"/>
      <c r="E2" s="27"/>
      <c r="F2" s="27"/>
      <c r="G2" s="27"/>
    </row>
    <row r="3" spans="1:8" x14ac:dyDescent="0.3">
      <c r="A3" s="32" t="s">
        <v>87</v>
      </c>
      <c r="B3" s="32"/>
      <c r="C3" s="32"/>
      <c r="D3" s="32"/>
      <c r="E3" s="32"/>
      <c r="F3" s="32"/>
      <c r="G3" s="32"/>
    </row>
    <row r="4" spans="1:8" s="20" customFormat="1" x14ac:dyDescent="0.3">
      <c r="A4" s="21"/>
      <c r="B4" s="21"/>
      <c r="C4" s="21"/>
      <c r="D4" s="21"/>
      <c r="E4" s="21"/>
      <c r="F4" s="28" t="s">
        <v>18</v>
      </c>
      <c r="G4" s="28"/>
    </row>
    <row r="5" spans="1:8" x14ac:dyDescent="0.3">
      <c r="A5" s="30" t="s">
        <v>2</v>
      </c>
      <c r="B5" s="30" t="s">
        <v>3</v>
      </c>
      <c r="C5" s="30" t="s">
        <v>4</v>
      </c>
      <c r="D5" s="31" t="s">
        <v>7</v>
      </c>
      <c r="E5" s="31"/>
      <c r="F5" s="31"/>
      <c r="G5" s="25" t="s">
        <v>36</v>
      </c>
    </row>
    <row r="6" spans="1:8" ht="119.25" customHeight="1" x14ac:dyDescent="0.3">
      <c r="A6" s="30"/>
      <c r="B6" s="30"/>
      <c r="C6" s="30"/>
      <c r="D6" s="16" t="s">
        <v>86</v>
      </c>
      <c r="E6" s="16" t="s">
        <v>5</v>
      </c>
      <c r="F6" s="16" t="s">
        <v>6</v>
      </c>
      <c r="G6" s="9"/>
      <c r="H6" s="26">
        <f>+F8+F10+F12+C14+F16</f>
        <v>475</v>
      </c>
    </row>
    <row r="7" spans="1:8" ht="28" x14ac:dyDescent="0.3">
      <c r="A7" s="8" t="s">
        <v>8</v>
      </c>
      <c r="B7" s="9" t="s">
        <v>9</v>
      </c>
      <c r="C7" s="11">
        <f>+C8+C10+C12+C14+C16</f>
        <v>475</v>
      </c>
      <c r="D7" s="11">
        <f t="shared" ref="D7:F7" si="0">+D8+D10+D12+D14+D16</f>
        <v>35</v>
      </c>
      <c r="E7" s="11">
        <f t="shared" si="0"/>
        <v>0</v>
      </c>
      <c r="F7" s="11">
        <f t="shared" si="0"/>
        <v>440</v>
      </c>
      <c r="G7" s="12"/>
    </row>
    <row r="8" spans="1:8" ht="28" x14ac:dyDescent="0.3">
      <c r="A8" s="6">
        <v>1</v>
      </c>
      <c r="B8" s="7" t="s">
        <v>10</v>
      </c>
      <c r="C8" s="13">
        <f>+C9</f>
        <v>200</v>
      </c>
      <c r="D8" s="13">
        <f t="shared" ref="D8:F8" si="1">+D9</f>
        <v>0</v>
      </c>
      <c r="E8" s="13">
        <f t="shared" si="1"/>
        <v>0</v>
      </c>
      <c r="F8" s="13">
        <f t="shared" si="1"/>
        <v>200</v>
      </c>
      <c r="G8" s="14"/>
    </row>
    <row r="9" spans="1:8" ht="29.25" customHeight="1" x14ac:dyDescent="0.3">
      <c r="A9" s="6"/>
      <c r="B9" s="7" t="s">
        <v>81</v>
      </c>
      <c r="C9" s="13">
        <f t="shared" ref="C9:C19" si="2">+D9+E9+F9</f>
        <v>200</v>
      </c>
      <c r="D9" s="13"/>
      <c r="E9" s="13"/>
      <c r="F9" s="13">
        <v>200</v>
      </c>
      <c r="G9" s="14"/>
    </row>
    <row r="10" spans="1:8" ht="42" x14ac:dyDescent="0.3">
      <c r="A10" s="6">
        <v>2</v>
      </c>
      <c r="B10" s="7" t="s">
        <v>12</v>
      </c>
      <c r="C10" s="13">
        <f>+C11</f>
        <v>92</v>
      </c>
      <c r="D10" s="13">
        <f t="shared" ref="D10:F10" si="3">+D11</f>
        <v>0</v>
      </c>
      <c r="E10" s="13">
        <f t="shared" si="3"/>
        <v>0</v>
      </c>
      <c r="F10" s="13">
        <f t="shared" si="3"/>
        <v>92</v>
      </c>
      <c r="G10" s="14"/>
    </row>
    <row r="11" spans="1:8" ht="115.5" customHeight="1" x14ac:dyDescent="0.3">
      <c r="A11" s="6"/>
      <c r="B11" s="7" t="s">
        <v>82</v>
      </c>
      <c r="C11" s="13">
        <f t="shared" si="2"/>
        <v>92</v>
      </c>
      <c r="D11" s="13"/>
      <c r="E11" s="13"/>
      <c r="F11" s="13">
        <v>92</v>
      </c>
      <c r="G11" s="22" t="s">
        <v>19</v>
      </c>
    </row>
    <row r="12" spans="1:8" ht="58.5" customHeight="1" x14ac:dyDescent="0.3">
      <c r="A12" s="6">
        <v>3</v>
      </c>
      <c r="B12" s="7" t="s">
        <v>13</v>
      </c>
      <c r="C12" s="13">
        <f>+C13</f>
        <v>100</v>
      </c>
      <c r="D12" s="13">
        <f t="shared" ref="D12:F12" si="4">+D13</f>
        <v>0</v>
      </c>
      <c r="E12" s="13">
        <f t="shared" si="4"/>
        <v>0</v>
      </c>
      <c r="F12" s="13">
        <f t="shared" si="4"/>
        <v>100</v>
      </c>
      <c r="G12" s="23" t="s">
        <v>83</v>
      </c>
    </row>
    <row r="13" spans="1:8" ht="145.5" customHeight="1" x14ac:dyDescent="0.3">
      <c r="A13" s="6"/>
      <c r="B13" s="7" t="s">
        <v>11</v>
      </c>
      <c r="C13" s="13">
        <f t="shared" si="2"/>
        <v>100</v>
      </c>
      <c r="D13" s="13"/>
      <c r="E13" s="13"/>
      <c r="F13" s="13">
        <v>100</v>
      </c>
      <c r="G13" s="22" t="s">
        <v>20</v>
      </c>
    </row>
    <row r="14" spans="1:8" ht="56" x14ac:dyDescent="0.3">
      <c r="A14" s="6">
        <v>4</v>
      </c>
      <c r="B14" s="7" t="s">
        <v>14</v>
      </c>
      <c r="C14" s="13">
        <f>+C15</f>
        <v>35</v>
      </c>
      <c r="D14" s="13">
        <f t="shared" ref="D14:F14" si="5">+D15</f>
        <v>35</v>
      </c>
      <c r="E14" s="13">
        <f t="shared" si="5"/>
        <v>0</v>
      </c>
      <c r="F14" s="13">
        <f t="shared" si="5"/>
        <v>0</v>
      </c>
      <c r="G14" s="13"/>
    </row>
    <row r="15" spans="1:8" x14ac:dyDescent="0.3">
      <c r="A15" s="6"/>
      <c r="B15" s="7" t="s">
        <v>84</v>
      </c>
      <c r="C15" s="13">
        <f t="shared" si="2"/>
        <v>35</v>
      </c>
      <c r="D15" s="13">
        <v>35</v>
      </c>
      <c r="E15" s="13"/>
      <c r="F15" s="13"/>
      <c r="G15" s="13"/>
    </row>
    <row r="16" spans="1:8" ht="56" x14ac:dyDescent="0.3">
      <c r="A16" s="6">
        <v>5</v>
      </c>
      <c r="B16" s="7" t="s">
        <v>15</v>
      </c>
      <c r="C16" s="13">
        <f>+C17</f>
        <v>48</v>
      </c>
      <c r="D16" s="13">
        <f t="shared" ref="D16:F16" si="6">+D17</f>
        <v>0</v>
      </c>
      <c r="E16" s="13">
        <f t="shared" si="6"/>
        <v>0</v>
      </c>
      <c r="F16" s="13">
        <f t="shared" si="6"/>
        <v>48</v>
      </c>
      <c r="G16" s="7" t="s">
        <v>21</v>
      </c>
    </row>
    <row r="17" spans="1:7" x14ac:dyDescent="0.3">
      <c r="A17" s="6"/>
      <c r="B17" s="7" t="s">
        <v>85</v>
      </c>
      <c r="C17" s="13">
        <f t="shared" si="2"/>
        <v>48</v>
      </c>
      <c r="D17" s="13"/>
      <c r="E17" s="13"/>
      <c r="F17" s="13">
        <v>48</v>
      </c>
      <c r="G17" s="24"/>
    </row>
    <row r="18" spans="1:7" ht="28" x14ac:dyDescent="0.3">
      <c r="A18" s="8" t="s">
        <v>16</v>
      </c>
      <c r="B18" s="10" t="s">
        <v>17</v>
      </c>
      <c r="C18" s="11">
        <f>+C19</f>
        <v>5236</v>
      </c>
      <c r="D18" s="11">
        <f t="shared" ref="D18:F18" si="7">+D19</f>
        <v>0</v>
      </c>
      <c r="E18" s="11">
        <f t="shared" si="7"/>
        <v>4047</v>
      </c>
      <c r="F18" s="11">
        <f t="shared" si="7"/>
        <v>1189</v>
      </c>
      <c r="G18" s="11"/>
    </row>
    <row r="19" spans="1:7" x14ac:dyDescent="0.3">
      <c r="A19" s="5"/>
      <c r="B19" s="7" t="s">
        <v>11</v>
      </c>
      <c r="C19" s="13">
        <f t="shared" si="2"/>
        <v>5236</v>
      </c>
      <c r="D19" s="13"/>
      <c r="E19" s="13">
        <v>4047</v>
      </c>
      <c r="F19" s="13">
        <v>1189</v>
      </c>
      <c r="G19" s="13" t="s">
        <v>83</v>
      </c>
    </row>
    <row r="20" spans="1:7" x14ac:dyDescent="0.3">
      <c r="A20" s="29" t="s">
        <v>26</v>
      </c>
      <c r="B20" s="29"/>
      <c r="C20" s="18">
        <f>+C18+C7</f>
        <v>5711</v>
      </c>
      <c r="D20" s="18">
        <f t="shared" ref="D20:F20" si="8">+D18+D7</f>
        <v>35</v>
      </c>
      <c r="E20" s="18">
        <f t="shared" si="8"/>
        <v>4047</v>
      </c>
      <c r="F20" s="18">
        <f t="shared" si="8"/>
        <v>1629</v>
      </c>
      <c r="G20" s="19"/>
    </row>
    <row r="21" spans="1:7" x14ac:dyDescent="0.3">
      <c r="A21" s="17"/>
      <c r="B21" s="17"/>
      <c r="C21" s="17"/>
      <c r="D21" s="17"/>
      <c r="E21" s="17"/>
      <c r="F21" s="17"/>
      <c r="G21" s="17"/>
    </row>
  </sheetData>
  <mergeCells count="8">
    <mergeCell ref="A2:G2"/>
    <mergeCell ref="F4:G4"/>
    <mergeCell ref="A20:B20"/>
    <mergeCell ref="A5:A6"/>
    <mergeCell ref="B5:B6"/>
    <mergeCell ref="C5:C6"/>
    <mergeCell ref="D5:F5"/>
    <mergeCell ref="A3:G3"/>
  </mergeCells>
  <pageMargins left="0.70866141732283472" right="0.70866141732283472" top="0.19685039370078741" bottom="0.39370078740157483" header="0.31496062992125984" footer="0.31496062992125984"/>
  <pageSetup paperSize="9"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2"/>
  <sheetViews>
    <sheetView workbookViewId="0">
      <selection activeCell="F13" sqref="F13"/>
    </sheetView>
  </sheetViews>
  <sheetFormatPr defaultRowHeight="14" x14ac:dyDescent="0.3"/>
  <cols>
    <col min="1" max="1" width="6.33203125" style="1" customWidth="1"/>
    <col min="2" max="2" width="44.9140625" customWidth="1"/>
    <col min="3" max="3" width="12.4140625" customWidth="1"/>
    <col min="4" max="4" width="11.58203125" customWidth="1"/>
    <col min="5" max="6" width="10.6640625" customWidth="1"/>
    <col min="7" max="9" width="11.08203125" customWidth="1"/>
    <col min="10" max="10" width="13.33203125" customWidth="1"/>
    <col min="11" max="11" width="15.33203125" customWidth="1"/>
  </cols>
  <sheetData>
    <row r="1" spans="1:11" x14ac:dyDescent="0.3">
      <c r="A1" s="3"/>
      <c r="B1" s="2"/>
      <c r="C1" s="2"/>
      <c r="D1" s="2"/>
      <c r="E1" s="2"/>
      <c r="F1" s="2"/>
      <c r="G1" s="2"/>
      <c r="H1" s="2"/>
      <c r="I1" s="2"/>
      <c r="J1" s="33" t="s">
        <v>22</v>
      </c>
      <c r="K1" s="33"/>
    </row>
    <row r="2" spans="1:11" x14ac:dyDescent="0.3">
      <c r="A2" s="27" t="s">
        <v>23</v>
      </c>
      <c r="B2" s="27"/>
      <c r="C2" s="27"/>
      <c r="D2" s="27"/>
      <c r="E2" s="27"/>
      <c r="F2" s="27"/>
      <c r="G2" s="27"/>
      <c r="H2" s="27"/>
      <c r="I2" s="27"/>
      <c r="J2" s="27"/>
      <c r="K2" s="27"/>
    </row>
    <row r="3" spans="1:11" x14ac:dyDescent="0.3">
      <c r="A3" s="3"/>
      <c r="B3" s="2"/>
      <c r="C3" s="2"/>
      <c r="D3" s="2"/>
      <c r="E3" s="2"/>
      <c r="F3" s="2"/>
      <c r="G3" s="2"/>
      <c r="H3" s="2"/>
      <c r="I3" s="2"/>
      <c r="J3" s="2"/>
      <c r="K3" s="2"/>
    </row>
    <row r="4" spans="1:11" x14ac:dyDescent="0.3">
      <c r="A4" s="30" t="s">
        <v>2</v>
      </c>
      <c r="B4" s="30" t="s">
        <v>24</v>
      </c>
      <c r="C4" s="30" t="s">
        <v>25</v>
      </c>
      <c r="D4" s="30" t="s">
        <v>28</v>
      </c>
      <c r="E4" s="30"/>
      <c r="F4" s="30"/>
      <c r="G4" s="30" t="s">
        <v>31</v>
      </c>
      <c r="H4" s="30"/>
      <c r="I4" s="30"/>
      <c r="J4" s="30" t="s">
        <v>35</v>
      </c>
      <c r="K4" s="30" t="s">
        <v>36</v>
      </c>
    </row>
    <row r="5" spans="1:11" x14ac:dyDescent="0.3">
      <c r="A5" s="30"/>
      <c r="B5" s="30"/>
      <c r="C5" s="30"/>
      <c r="D5" s="30" t="s">
        <v>26</v>
      </c>
      <c r="E5" s="30" t="s">
        <v>27</v>
      </c>
      <c r="F5" s="30"/>
      <c r="G5" s="30"/>
      <c r="H5" s="30"/>
      <c r="I5" s="30"/>
      <c r="J5" s="30"/>
      <c r="K5" s="30"/>
    </row>
    <row r="6" spans="1:11" ht="56" x14ac:dyDescent="0.3">
      <c r="A6" s="30"/>
      <c r="B6" s="30"/>
      <c r="C6" s="30"/>
      <c r="D6" s="30"/>
      <c r="E6" s="16" t="s">
        <v>29</v>
      </c>
      <c r="F6" s="16" t="s">
        <v>30</v>
      </c>
      <c r="G6" s="16" t="s">
        <v>32</v>
      </c>
      <c r="H6" s="16" t="s">
        <v>33</v>
      </c>
      <c r="I6" s="16" t="s">
        <v>34</v>
      </c>
      <c r="J6" s="30"/>
      <c r="K6" s="30"/>
    </row>
    <row r="7" spans="1:11" x14ac:dyDescent="0.3">
      <c r="A7" s="16" t="s">
        <v>8</v>
      </c>
      <c r="B7" s="16" t="s">
        <v>16</v>
      </c>
      <c r="C7" s="16">
        <v>1</v>
      </c>
      <c r="D7" s="16" t="s">
        <v>73</v>
      </c>
      <c r="E7" s="16">
        <v>3</v>
      </c>
      <c r="F7" s="16">
        <v>4</v>
      </c>
      <c r="G7" s="16" t="s">
        <v>74</v>
      </c>
      <c r="H7" s="16" t="s">
        <v>75</v>
      </c>
      <c r="I7" s="16" t="s">
        <v>76</v>
      </c>
      <c r="J7" s="16">
        <v>8</v>
      </c>
      <c r="K7" s="16"/>
    </row>
    <row r="8" spans="1:11" x14ac:dyDescent="0.3">
      <c r="A8" s="16"/>
      <c r="B8" s="16" t="s">
        <v>77</v>
      </c>
      <c r="C8" s="15">
        <f>+C9+C29</f>
        <v>31030</v>
      </c>
      <c r="D8" s="15">
        <f>+D9+D29</f>
        <v>29574</v>
      </c>
      <c r="E8" s="15">
        <f t="shared" ref="E8:J8" si="0">+E9+E29</f>
        <v>27193</v>
      </c>
      <c r="F8" s="15">
        <f t="shared" si="0"/>
        <v>2381</v>
      </c>
      <c r="G8" s="15">
        <f t="shared" si="0"/>
        <v>1456</v>
      </c>
      <c r="H8" s="15">
        <f t="shared" si="0"/>
        <v>-3780</v>
      </c>
      <c r="I8" s="15">
        <f t="shared" si="0"/>
        <v>5236</v>
      </c>
      <c r="J8" s="15">
        <f t="shared" si="0"/>
        <v>5236</v>
      </c>
      <c r="K8" s="15"/>
    </row>
    <row r="9" spans="1:11" x14ac:dyDescent="0.3">
      <c r="A9" s="16" t="s">
        <v>8</v>
      </c>
      <c r="B9" s="10" t="s">
        <v>37</v>
      </c>
      <c r="C9" s="11">
        <f>+C10+C19+C24</f>
        <v>29477</v>
      </c>
      <c r="D9" s="11">
        <f t="shared" ref="D9:K9" si="1">+D10+D19+D24</f>
        <v>26447</v>
      </c>
      <c r="E9" s="11">
        <f t="shared" si="1"/>
        <v>24105</v>
      </c>
      <c r="F9" s="11">
        <f t="shared" si="1"/>
        <v>2342</v>
      </c>
      <c r="G9" s="11">
        <f t="shared" si="1"/>
        <v>3030</v>
      </c>
      <c r="H9" s="11">
        <f t="shared" si="1"/>
        <v>-2017</v>
      </c>
      <c r="I9" s="11">
        <f t="shared" si="1"/>
        <v>5047</v>
      </c>
      <c r="J9" s="11">
        <f t="shared" si="1"/>
        <v>5047</v>
      </c>
      <c r="K9" s="11">
        <f t="shared" si="1"/>
        <v>0</v>
      </c>
    </row>
    <row r="10" spans="1:11" x14ac:dyDescent="0.3">
      <c r="A10" s="16" t="s">
        <v>39</v>
      </c>
      <c r="B10" s="10" t="s">
        <v>38</v>
      </c>
      <c r="C10" s="11">
        <f>SUM(C11:C18)</f>
        <v>24948</v>
      </c>
      <c r="D10" s="11">
        <f t="shared" ref="D10:J10" si="2">SUM(D11:D18)</f>
        <v>22102</v>
      </c>
      <c r="E10" s="11">
        <f t="shared" si="2"/>
        <v>19784</v>
      </c>
      <c r="F10" s="11">
        <f t="shared" si="2"/>
        <v>2318</v>
      </c>
      <c r="G10" s="11">
        <f t="shared" si="2"/>
        <v>2846</v>
      </c>
      <c r="H10" s="11">
        <f t="shared" si="2"/>
        <v>-1807</v>
      </c>
      <c r="I10" s="11">
        <f t="shared" si="2"/>
        <v>4653</v>
      </c>
      <c r="J10" s="11">
        <f t="shared" si="2"/>
        <v>4653</v>
      </c>
      <c r="K10" s="11"/>
    </row>
    <row r="11" spans="1:11" ht="70.5" customHeight="1" x14ac:dyDescent="0.3">
      <c r="A11" s="4">
        <v>1</v>
      </c>
      <c r="B11" s="7" t="s">
        <v>40</v>
      </c>
      <c r="C11" s="13">
        <v>4324</v>
      </c>
      <c r="D11" s="13">
        <f>+E11+F11</f>
        <v>4364</v>
      </c>
      <c r="E11" s="13">
        <v>3921</v>
      </c>
      <c r="F11" s="13">
        <v>443</v>
      </c>
      <c r="G11" s="13">
        <f>H11+I11</f>
        <v>-40</v>
      </c>
      <c r="H11" s="13">
        <v>-40</v>
      </c>
      <c r="I11" s="13"/>
      <c r="J11" s="13"/>
      <c r="K11" s="13"/>
    </row>
    <row r="12" spans="1:11" ht="48" customHeight="1" x14ac:dyDescent="0.3">
      <c r="A12" s="4">
        <v>2</v>
      </c>
      <c r="B12" s="7" t="s">
        <v>41</v>
      </c>
      <c r="C12" s="13">
        <v>618</v>
      </c>
      <c r="D12" s="13">
        <f t="shared" ref="D12:D42" si="3">+E12+F12</f>
        <v>2208</v>
      </c>
      <c r="E12" s="13">
        <v>2208</v>
      </c>
      <c r="F12" s="13"/>
      <c r="G12" s="13">
        <f t="shared" ref="G12:G42" si="4">H12+I12</f>
        <v>-1590</v>
      </c>
      <c r="H12" s="13">
        <v>-1590</v>
      </c>
      <c r="I12" s="13"/>
      <c r="J12" s="13"/>
      <c r="K12" s="13"/>
    </row>
    <row r="13" spans="1:11" ht="56" x14ac:dyDescent="0.3">
      <c r="A13" s="4">
        <v>3</v>
      </c>
      <c r="B13" s="7" t="s">
        <v>42</v>
      </c>
      <c r="C13" s="13">
        <v>2885</v>
      </c>
      <c r="D13" s="13">
        <f t="shared" si="3"/>
        <v>50</v>
      </c>
      <c r="E13" s="13"/>
      <c r="F13" s="13">
        <v>50</v>
      </c>
      <c r="G13" s="13">
        <f t="shared" si="4"/>
        <v>2835</v>
      </c>
      <c r="H13" s="13"/>
      <c r="I13" s="13">
        <v>2835</v>
      </c>
      <c r="J13" s="13">
        <v>2835</v>
      </c>
      <c r="K13" s="13" t="s">
        <v>78</v>
      </c>
    </row>
    <row r="14" spans="1:11" ht="42" x14ac:dyDescent="0.3">
      <c r="A14" s="4">
        <v>4</v>
      </c>
      <c r="B14" s="7" t="s">
        <v>43</v>
      </c>
      <c r="C14" s="13">
        <v>158</v>
      </c>
      <c r="D14" s="13">
        <f t="shared" si="3"/>
        <v>160</v>
      </c>
      <c r="E14" s="13">
        <v>160</v>
      </c>
      <c r="F14" s="13"/>
      <c r="G14" s="13">
        <f t="shared" si="4"/>
        <v>-2</v>
      </c>
      <c r="H14" s="13">
        <v>-2</v>
      </c>
      <c r="I14" s="13"/>
      <c r="J14" s="13"/>
      <c r="K14" s="13"/>
    </row>
    <row r="15" spans="1:11" ht="42" x14ac:dyDescent="0.3">
      <c r="A15" s="4">
        <v>5</v>
      </c>
      <c r="B15" s="7" t="s">
        <v>44</v>
      </c>
      <c r="C15" s="13">
        <v>14851</v>
      </c>
      <c r="D15" s="13">
        <f t="shared" si="3"/>
        <v>13033</v>
      </c>
      <c r="E15" s="13">
        <v>11227</v>
      </c>
      <c r="F15" s="13">
        <v>1806</v>
      </c>
      <c r="G15" s="13">
        <f t="shared" si="4"/>
        <v>1818</v>
      </c>
      <c r="H15" s="13"/>
      <c r="I15" s="13">
        <v>1818</v>
      </c>
      <c r="J15" s="13">
        <v>1818</v>
      </c>
      <c r="K15" s="13"/>
    </row>
    <row r="16" spans="1:11" ht="56" x14ac:dyDescent="0.3">
      <c r="A16" s="4">
        <v>6</v>
      </c>
      <c r="B16" s="7" t="s">
        <v>45</v>
      </c>
      <c r="C16" s="13">
        <v>2112</v>
      </c>
      <c r="D16" s="13">
        <f t="shared" si="3"/>
        <v>2287</v>
      </c>
      <c r="E16" s="13">
        <v>2268</v>
      </c>
      <c r="F16" s="13">
        <v>19</v>
      </c>
      <c r="G16" s="13">
        <f t="shared" si="4"/>
        <v>-175</v>
      </c>
      <c r="H16" s="13">
        <v>-175</v>
      </c>
      <c r="I16" s="13"/>
      <c r="J16" s="13"/>
      <c r="K16" s="13"/>
    </row>
    <row r="17" spans="1:11" ht="42" hidden="1" x14ac:dyDescent="0.3">
      <c r="A17" s="4">
        <v>7</v>
      </c>
      <c r="B17" s="7" t="s">
        <v>46</v>
      </c>
      <c r="C17" s="13"/>
      <c r="D17" s="13">
        <f t="shared" si="3"/>
        <v>0</v>
      </c>
      <c r="E17" s="13"/>
      <c r="F17" s="13"/>
      <c r="G17" s="13">
        <f t="shared" si="4"/>
        <v>0</v>
      </c>
      <c r="H17" s="13"/>
      <c r="I17" s="13"/>
      <c r="J17" s="13"/>
      <c r="K17" s="13"/>
    </row>
    <row r="18" spans="1:11" ht="28" hidden="1" x14ac:dyDescent="0.3">
      <c r="A18" s="4">
        <v>8</v>
      </c>
      <c r="B18" s="7" t="s">
        <v>47</v>
      </c>
      <c r="C18" s="13"/>
      <c r="D18" s="13">
        <f t="shared" si="3"/>
        <v>0</v>
      </c>
      <c r="E18" s="13"/>
      <c r="F18" s="13"/>
      <c r="G18" s="13">
        <f t="shared" si="4"/>
        <v>0</v>
      </c>
      <c r="H18" s="13"/>
      <c r="I18" s="13"/>
      <c r="J18" s="13"/>
      <c r="K18" s="13"/>
    </row>
    <row r="19" spans="1:11" x14ac:dyDescent="0.3">
      <c r="A19" s="16" t="s">
        <v>49</v>
      </c>
      <c r="B19" s="10" t="s">
        <v>48</v>
      </c>
      <c r="C19" s="11">
        <f>SUM(C20:C23)</f>
        <v>4480</v>
      </c>
      <c r="D19" s="13">
        <f t="shared" si="3"/>
        <v>4292</v>
      </c>
      <c r="E19" s="11">
        <f t="shared" ref="E19:K19" si="5">SUM(E20:E23)</f>
        <v>4280</v>
      </c>
      <c r="F19" s="11">
        <f t="shared" si="5"/>
        <v>12</v>
      </c>
      <c r="G19" s="13">
        <f t="shared" si="4"/>
        <v>188</v>
      </c>
      <c r="H19" s="11">
        <f t="shared" si="5"/>
        <v>-170</v>
      </c>
      <c r="I19" s="11">
        <f t="shared" si="5"/>
        <v>358</v>
      </c>
      <c r="J19" s="11">
        <f t="shared" si="5"/>
        <v>358</v>
      </c>
      <c r="K19" s="11">
        <f t="shared" si="5"/>
        <v>0</v>
      </c>
    </row>
    <row r="20" spans="1:11" ht="42" x14ac:dyDescent="0.3">
      <c r="A20" s="4">
        <v>1</v>
      </c>
      <c r="B20" s="7" t="s">
        <v>50</v>
      </c>
      <c r="C20" s="13">
        <v>3032</v>
      </c>
      <c r="D20" s="13">
        <f t="shared" si="3"/>
        <v>2998</v>
      </c>
      <c r="E20" s="13">
        <v>2998</v>
      </c>
      <c r="F20" s="13"/>
      <c r="G20" s="13">
        <f t="shared" si="4"/>
        <v>34</v>
      </c>
      <c r="H20" s="13"/>
      <c r="I20" s="13">
        <v>34</v>
      </c>
      <c r="J20" s="13">
        <v>34</v>
      </c>
      <c r="K20" s="13"/>
    </row>
    <row r="21" spans="1:11" ht="154" x14ac:dyDescent="0.3">
      <c r="A21" s="4">
        <v>2</v>
      </c>
      <c r="B21" s="7" t="s">
        <v>51</v>
      </c>
      <c r="C21" s="13">
        <v>150</v>
      </c>
      <c r="D21" s="13">
        <f t="shared" si="3"/>
        <v>12</v>
      </c>
      <c r="E21" s="13"/>
      <c r="F21" s="13">
        <v>12</v>
      </c>
      <c r="G21" s="13">
        <f t="shared" si="4"/>
        <v>138</v>
      </c>
      <c r="H21" s="13"/>
      <c r="I21" s="13">
        <v>138</v>
      </c>
      <c r="J21" s="13">
        <v>138</v>
      </c>
      <c r="K21" s="13"/>
    </row>
    <row r="22" spans="1:11" ht="42" x14ac:dyDescent="0.3">
      <c r="A22" s="4">
        <v>3</v>
      </c>
      <c r="B22" s="7" t="s">
        <v>52</v>
      </c>
      <c r="C22" s="13">
        <v>396</v>
      </c>
      <c r="D22" s="13">
        <f t="shared" si="3"/>
        <v>566</v>
      </c>
      <c r="E22" s="13">
        <v>566</v>
      </c>
      <c r="F22" s="13"/>
      <c r="G22" s="13">
        <f t="shared" si="4"/>
        <v>-170</v>
      </c>
      <c r="H22" s="13">
        <v>-170</v>
      </c>
      <c r="I22" s="13"/>
      <c r="J22" s="13"/>
      <c r="K22" s="13"/>
    </row>
    <row r="23" spans="1:11" ht="28" x14ac:dyDescent="0.3">
      <c r="A23" s="4">
        <v>4</v>
      </c>
      <c r="B23" s="7" t="s">
        <v>53</v>
      </c>
      <c r="C23" s="13">
        <v>902</v>
      </c>
      <c r="D23" s="13">
        <f t="shared" si="3"/>
        <v>716</v>
      </c>
      <c r="E23" s="13">
        <v>716</v>
      </c>
      <c r="F23" s="13"/>
      <c r="G23" s="13">
        <f t="shared" si="4"/>
        <v>186</v>
      </c>
      <c r="H23" s="13"/>
      <c r="I23" s="13">
        <v>186</v>
      </c>
      <c r="J23" s="13">
        <v>186</v>
      </c>
      <c r="K23" s="13"/>
    </row>
    <row r="24" spans="1:11" x14ac:dyDescent="0.3">
      <c r="A24" s="16" t="s">
        <v>55</v>
      </c>
      <c r="B24" s="10" t="s">
        <v>54</v>
      </c>
      <c r="C24" s="11">
        <f>SUM(C25:C28)</f>
        <v>49</v>
      </c>
      <c r="D24" s="13">
        <f t="shared" si="3"/>
        <v>53</v>
      </c>
      <c r="E24" s="11">
        <f t="shared" ref="E24:K24" si="6">SUM(E25:E28)</f>
        <v>41</v>
      </c>
      <c r="F24" s="11">
        <f t="shared" si="6"/>
        <v>12</v>
      </c>
      <c r="G24" s="13">
        <f t="shared" si="4"/>
        <v>-4</v>
      </c>
      <c r="H24" s="11">
        <f t="shared" si="6"/>
        <v>-40</v>
      </c>
      <c r="I24" s="11">
        <f t="shared" si="6"/>
        <v>36</v>
      </c>
      <c r="J24" s="11">
        <f t="shared" si="6"/>
        <v>36</v>
      </c>
      <c r="K24" s="11">
        <f t="shared" si="6"/>
        <v>0</v>
      </c>
    </row>
    <row r="25" spans="1:11" ht="42" x14ac:dyDescent="0.3">
      <c r="A25" s="4">
        <v>1</v>
      </c>
      <c r="B25" s="7" t="s">
        <v>56</v>
      </c>
      <c r="C25" s="13">
        <v>2</v>
      </c>
      <c r="D25" s="13">
        <f t="shared" si="3"/>
        <v>32</v>
      </c>
      <c r="E25" s="13">
        <v>20</v>
      </c>
      <c r="F25" s="13">
        <v>12</v>
      </c>
      <c r="G25" s="13">
        <f t="shared" si="4"/>
        <v>-30</v>
      </c>
      <c r="H25" s="13">
        <v>-30</v>
      </c>
      <c r="I25" s="13"/>
      <c r="J25" s="13"/>
      <c r="K25" s="13" t="s">
        <v>79</v>
      </c>
    </row>
    <row r="26" spans="1:11" ht="38.25" customHeight="1" x14ac:dyDescent="0.3">
      <c r="A26" s="4">
        <v>2</v>
      </c>
      <c r="B26" s="7" t="s">
        <v>57</v>
      </c>
      <c r="C26" s="13">
        <v>36</v>
      </c>
      <c r="D26" s="13">
        <f t="shared" si="3"/>
        <v>0</v>
      </c>
      <c r="E26" s="13"/>
      <c r="F26" s="13"/>
      <c r="G26" s="13">
        <f t="shared" si="4"/>
        <v>36</v>
      </c>
      <c r="H26" s="13"/>
      <c r="I26" s="13">
        <v>36</v>
      </c>
      <c r="J26" s="13">
        <v>36</v>
      </c>
      <c r="K26" s="13" t="s">
        <v>80</v>
      </c>
    </row>
    <row r="27" spans="1:11" ht="28" x14ac:dyDescent="0.3">
      <c r="A27" s="4">
        <v>3</v>
      </c>
      <c r="B27" s="7" t="s">
        <v>58</v>
      </c>
      <c r="C27" s="13">
        <v>11</v>
      </c>
      <c r="D27" s="13">
        <f t="shared" si="3"/>
        <v>21</v>
      </c>
      <c r="E27" s="13">
        <v>21</v>
      </c>
      <c r="F27" s="13"/>
      <c r="G27" s="13">
        <f t="shared" si="4"/>
        <v>-10</v>
      </c>
      <c r="H27" s="13">
        <v>-10</v>
      </c>
      <c r="I27" s="13"/>
      <c r="J27" s="13"/>
      <c r="K27" s="13"/>
    </row>
    <row r="28" spans="1:11" ht="56" x14ac:dyDescent="0.3">
      <c r="A28" s="4">
        <v>4</v>
      </c>
      <c r="B28" s="7" t="s">
        <v>59</v>
      </c>
      <c r="C28" s="13"/>
      <c r="D28" s="13">
        <f t="shared" si="3"/>
        <v>0</v>
      </c>
      <c r="E28" s="13"/>
      <c r="F28" s="13"/>
      <c r="G28" s="13">
        <f t="shared" si="4"/>
        <v>0</v>
      </c>
      <c r="H28" s="13"/>
      <c r="I28" s="13"/>
      <c r="J28" s="13"/>
      <c r="K28" s="13"/>
    </row>
    <row r="29" spans="1:11" x14ac:dyDescent="0.3">
      <c r="A29" s="16" t="s">
        <v>16</v>
      </c>
      <c r="B29" s="10" t="s">
        <v>60</v>
      </c>
      <c r="C29" s="11">
        <f>+C30+C33</f>
        <v>1553</v>
      </c>
      <c r="D29" s="13">
        <f t="shared" si="3"/>
        <v>3127</v>
      </c>
      <c r="E29" s="11">
        <f t="shared" ref="E29:K29" si="7">+E30+E33</f>
        <v>3088</v>
      </c>
      <c r="F29" s="11">
        <f t="shared" si="7"/>
        <v>39</v>
      </c>
      <c r="G29" s="13">
        <f t="shared" si="4"/>
        <v>-1574</v>
      </c>
      <c r="H29" s="11">
        <f t="shared" si="7"/>
        <v>-1763</v>
      </c>
      <c r="I29" s="11">
        <f t="shared" si="7"/>
        <v>189</v>
      </c>
      <c r="J29" s="11">
        <f t="shared" si="7"/>
        <v>189</v>
      </c>
      <c r="K29" s="11">
        <f t="shared" si="7"/>
        <v>0</v>
      </c>
    </row>
    <row r="30" spans="1:11" x14ac:dyDescent="0.3">
      <c r="A30" s="16" t="s">
        <v>39</v>
      </c>
      <c r="B30" s="10" t="s">
        <v>38</v>
      </c>
      <c r="C30" s="11">
        <f>C31+C32</f>
        <v>177</v>
      </c>
      <c r="D30" s="13">
        <f t="shared" si="3"/>
        <v>1684</v>
      </c>
      <c r="E30" s="11">
        <f>E31+E32</f>
        <v>1682</v>
      </c>
      <c r="F30" s="11">
        <f>F31+F32</f>
        <v>2</v>
      </c>
      <c r="G30" s="13">
        <f t="shared" si="4"/>
        <v>-1507</v>
      </c>
      <c r="H30" s="11">
        <f t="shared" ref="H30:K30" si="8">H31+H32</f>
        <v>-1507</v>
      </c>
      <c r="I30" s="11">
        <f t="shared" si="8"/>
        <v>0</v>
      </c>
      <c r="J30" s="11">
        <f t="shared" si="8"/>
        <v>0</v>
      </c>
      <c r="K30" s="11">
        <f t="shared" si="8"/>
        <v>0</v>
      </c>
    </row>
    <row r="31" spans="1:11" ht="28" x14ac:dyDescent="0.3">
      <c r="A31" s="4">
        <v>1</v>
      </c>
      <c r="B31" s="7" t="s">
        <v>61</v>
      </c>
      <c r="C31" s="13">
        <v>177</v>
      </c>
      <c r="D31" s="13">
        <f>+E31+F31</f>
        <v>1682</v>
      </c>
      <c r="E31" s="13">
        <v>1682</v>
      </c>
      <c r="F31" s="13">
        <v>0</v>
      </c>
      <c r="G31" s="13">
        <f t="shared" si="4"/>
        <v>-1505</v>
      </c>
      <c r="H31" s="13">
        <v>-1505</v>
      </c>
      <c r="I31" s="13"/>
      <c r="J31" s="13"/>
      <c r="K31" s="13"/>
    </row>
    <row r="32" spans="1:11" ht="42" x14ac:dyDescent="0.3">
      <c r="A32" s="4">
        <v>2</v>
      </c>
      <c r="B32" s="7" t="s">
        <v>62</v>
      </c>
      <c r="C32" s="13">
        <v>0</v>
      </c>
      <c r="D32" s="13">
        <f t="shared" si="3"/>
        <v>2</v>
      </c>
      <c r="E32" s="13"/>
      <c r="F32" s="13">
        <v>2</v>
      </c>
      <c r="G32" s="13">
        <f t="shared" si="4"/>
        <v>-2</v>
      </c>
      <c r="H32" s="13">
        <v>-2</v>
      </c>
      <c r="I32" s="13"/>
      <c r="J32" s="13"/>
      <c r="K32" s="13"/>
    </row>
    <row r="33" spans="1:11" s="17" customFormat="1" x14ac:dyDescent="0.3">
      <c r="A33" s="16" t="s">
        <v>49</v>
      </c>
      <c r="B33" s="10" t="s">
        <v>63</v>
      </c>
      <c r="C33" s="11">
        <f>SUM(C34:C42)</f>
        <v>1376</v>
      </c>
      <c r="D33" s="13">
        <f t="shared" si="3"/>
        <v>1443</v>
      </c>
      <c r="E33" s="11">
        <f t="shared" ref="E33:K33" si="9">SUM(E34:E42)</f>
        <v>1406</v>
      </c>
      <c r="F33" s="11">
        <f t="shared" si="9"/>
        <v>37</v>
      </c>
      <c r="G33" s="13">
        <f t="shared" si="4"/>
        <v>-67</v>
      </c>
      <c r="H33" s="11">
        <f t="shared" si="9"/>
        <v>-256</v>
      </c>
      <c r="I33" s="11">
        <f t="shared" si="9"/>
        <v>189</v>
      </c>
      <c r="J33" s="11">
        <f t="shared" si="9"/>
        <v>189</v>
      </c>
      <c r="K33" s="11">
        <f t="shared" si="9"/>
        <v>0</v>
      </c>
    </row>
    <row r="34" spans="1:11" ht="28" x14ac:dyDescent="0.3">
      <c r="A34" s="4">
        <v>1</v>
      </c>
      <c r="B34" s="7" t="s">
        <v>64</v>
      </c>
      <c r="C34" s="13">
        <v>28</v>
      </c>
      <c r="D34" s="13">
        <f t="shared" si="3"/>
        <v>27</v>
      </c>
      <c r="E34" s="13">
        <v>27</v>
      </c>
      <c r="F34" s="13"/>
      <c r="G34" s="13">
        <f t="shared" si="4"/>
        <v>1</v>
      </c>
      <c r="H34" s="13"/>
      <c r="I34" s="13">
        <v>1</v>
      </c>
      <c r="J34" s="13">
        <v>1</v>
      </c>
      <c r="K34" s="13"/>
    </row>
    <row r="35" spans="1:11" ht="56" x14ac:dyDescent="0.3">
      <c r="A35" s="4">
        <v>2</v>
      </c>
      <c r="B35" s="7" t="s">
        <v>65</v>
      </c>
      <c r="C35" s="13">
        <v>38</v>
      </c>
      <c r="D35" s="13">
        <f t="shared" si="3"/>
        <v>28</v>
      </c>
      <c r="E35" s="13">
        <v>28</v>
      </c>
      <c r="F35" s="13"/>
      <c r="G35" s="13">
        <f t="shared" si="4"/>
        <v>10</v>
      </c>
      <c r="H35" s="13"/>
      <c r="I35" s="13">
        <v>10</v>
      </c>
      <c r="J35" s="13">
        <v>10</v>
      </c>
      <c r="K35" s="13"/>
    </row>
    <row r="36" spans="1:11" ht="56" x14ac:dyDescent="0.3">
      <c r="A36" s="4">
        <v>3</v>
      </c>
      <c r="B36" s="7" t="s">
        <v>66</v>
      </c>
      <c r="C36" s="13">
        <v>681</v>
      </c>
      <c r="D36" s="13">
        <f t="shared" si="3"/>
        <v>681</v>
      </c>
      <c r="E36" s="13">
        <v>681</v>
      </c>
      <c r="F36" s="13"/>
      <c r="G36" s="13">
        <f t="shared" si="4"/>
        <v>0</v>
      </c>
      <c r="H36" s="13"/>
      <c r="I36" s="13"/>
      <c r="J36" s="13"/>
      <c r="K36" s="13"/>
    </row>
    <row r="37" spans="1:11" ht="56" x14ac:dyDescent="0.3">
      <c r="A37" s="4">
        <v>4</v>
      </c>
      <c r="B37" s="7" t="s">
        <v>67</v>
      </c>
      <c r="C37" s="13">
        <v>449</v>
      </c>
      <c r="D37" s="13">
        <f t="shared" si="3"/>
        <v>271</v>
      </c>
      <c r="E37" s="13">
        <v>239</v>
      </c>
      <c r="F37" s="13">
        <v>32</v>
      </c>
      <c r="G37" s="13">
        <f t="shared" si="4"/>
        <v>178</v>
      </c>
      <c r="H37" s="13"/>
      <c r="I37" s="13">
        <v>178</v>
      </c>
      <c r="J37" s="13">
        <v>178</v>
      </c>
      <c r="K37" s="13"/>
    </row>
    <row r="38" spans="1:11" ht="56" x14ac:dyDescent="0.3">
      <c r="A38" s="4">
        <v>5</v>
      </c>
      <c r="B38" s="7" t="s">
        <v>68</v>
      </c>
      <c r="C38" s="13">
        <v>8</v>
      </c>
      <c r="D38" s="13">
        <f t="shared" si="3"/>
        <v>22</v>
      </c>
      <c r="E38" s="13">
        <v>17</v>
      </c>
      <c r="F38" s="13">
        <v>5</v>
      </c>
      <c r="G38" s="13">
        <f t="shared" si="4"/>
        <v>-14</v>
      </c>
      <c r="H38" s="13">
        <v>-14</v>
      </c>
      <c r="I38" s="13"/>
      <c r="J38" s="13"/>
      <c r="K38" s="13"/>
    </row>
    <row r="39" spans="1:11" ht="42" x14ac:dyDescent="0.3">
      <c r="A39" s="4">
        <v>6</v>
      </c>
      <c r="B39" s="7" t="s">
        <v>69</v>
      </c>
      <c r="C39" s="13">
        <v>25</v>
      </c>
      <c r="D39" s="13">
        <f t="shared" si="3"/>
        <v>150</v>
      </c>
      <c r="E39" s="13">
        <v>150</v>
      </c>
      <c r="F39" s="13"/>
      <c r="G39" s="13">
        <f t="shared" si="4"/>
        <v>-125</v>
      </c>
      <c r="H39" s="13">
        <v>-125</v>
      </c>
      <c r="I39" s="13"/>
      <c r="J39" s="13"/>
      <c r="K39" s="13"/>
    </row>
    <row r="40" spans="1:11" ht="70" x14ac:dyDescent="0.3">
      <c r="A40" s="4">
        <v>7</v>
      </c>
      <c r="B40" s="7" t="s">
        <v>70</v>
      </c>
      <c r="C40" s="13">
        <v>68</v>
      </c>
      <c r="D40" s="13">
        <f t="shared" si="3"/>
        <v>68</v>
      </c>
      <c r="E40" s="13">
        <v>68</v>
      </c>
      <c r="F40" s="13"/>
      <c r="G40" s="13">
        <f t="shared" si="4"/>
        <v>0</v>
      </c>
      <c r="H40" s="13"/>
      <c r="I40" s="13"/>
      <c r="J40" s="13"/>
      <c r="K40" s="13"/>
    </row>
    <row r="41" spans="1:11" ht="56" x14ac:dyDescent="0.3">
      <c r="A41" s="4">
        <v>8</v>
      </c>
      <c r="B41" s="7" t="s">
        <v>71</v>
      </c>
      <c r="C41" s="13">
        <v>74</v>
      </c>
      <c r="D41" s="13">
        <f t="shared" si="3"/>
        <v>74</v>
      </c>
      <c r="E41" s="13">
        <v>74</v>
      </c>
      <c r="F41" s="13"/>
      <c r="G41" s="13">
        <f t="shared" si="4"/>
        <v>0</v>
      </c>
      <c r="H41" s="13"/>
      <c r="I41" s="13"/>
      <c r="J41" s="13"/>
      <c r="K41" s="13"/>
    </row>
    <row r="42" spans="1:11" ht="56" x14ac:dyDescent="0.3">
      <c r="A42" s="4">
        <v>9</v>
      </c>
      <c r="B42" s="7" t="s">
        <v>72</v>
      </c>
      <c r="C42" s="13">
        <v>5</v>
      </c>
      <c r="D42" s="13">
        <f t="shared" si="3"/>
        <v>122</v>
      </c>
      <c r="E42" s="13">
        <v>122</v>
      </c>
      <c r="F42" s="13"/>
      <c r="G42" s="13">
        <f t="shared" si="4"/>
        <v>-117</v>
      </c>
      <c r="H42" s="13">
        <v>-117</v>
      </c>
      <c r="I42" s="13"/>
      <c r="J42" s="13"/>
      <c r="K42" s="13"/>
    </row>
    <row r="43" spans="1:11" x14ac:dyDescent="0.3">
      <c r="A43" s="3"/>
      <c r="B43" s="2"/>
      <c r="C43" s="2"/>
      <c r="D43" s="2"/>
      <c r="E43" s="2"/>
      <c r="F43" s="2"/>
      <c r="G43" s="2"/>
      <c r="H43" s="2"/>
      <c r="I43" s="2"/>
      <c r="J43" s="2"/>
    </row>
    <row r="44" spans="1:11" x14ac:dyDescent="0.3">
      <c r="A44" s="3"/>
      <c r="B44" s="2"/>
      <c r="C44" s="2"/>
      <c r="D44" s="2"/>
      <c r="E44" s="2"/>
      <c r="F44" s="2"/>
      <c r="G44" s="2"/>
      <c r="H44" s="2"/>
      <c r="I44" s="2"/>
      <c r="J44" s="2"/>
    </row>
    <row r="45" spans="1:11" x14ac:dyDescent="0.3">
      <c r="A45" s="3"/>
      <c r="B45" s="2"/>
      <c r="C45" s="2"/>
      <c r="D45" s="2"/>
      <c r="E45" s="2"/>
      <c r="F45" s="2"/>
      <c r="G45" s="2"/>
      <c r="H45" s="2"/>
      <c r="I45" s="2"/>
      <c r="J45" s="2"/>
    </row>
    <row r="46" spans="1:11" x14ac:dyDescent="0.3">
      <c r="A46" s="3"/>
      <c r="B46" s="2"/>
      <c r="C46" s="2"/>
      <c r="D46" s="2"/>
      <c r="E46" s="2"/>
      <c r="F46" s="2"/>
      <c r="G46" s="2"/>
      <c r="H46" s="2"/>
      <c r="I46" s="2"/>
      <c r="J46" s="2"/>
    </row>
    <row r="47" spans="1:11" x14ac:dyDescent="0.3">
      <c r="A47" s="3"/>
      <c r="B47" s="2"/>
      <c r="C47" s="2"/>
      <c r="D47" s="2"/>
      <c r="E47" s="2"/>
      <c r="F47" s="2"/>
      <c r="G47" s="2"/>
      <c r="H47" s="2"/>
      <c r="I47" s="2"/>
      <c r="J47" s="2"/>
    </row>
    <row r="48" spans="1:11" x14ac:dyDescent="0.3">
      <c r="A48" s="3"/>
      <c r="B48" s="2"/>
      <c r="C48" s="2"/>
      <c r="D48" s="2"/>
      <c r="E48" s="2"/>
      <c r="F48" s="2"/>
      <c r="G48" s="2"/>
      <c r="H48" s="2"/>
      <c r="I48" s="2"/>
      <c r="J48" s="2"/>
    </row>
    <row r="49" spans="1:10" x14ac:dyDescent="0.3">
      <c r="A49" s="3"/>
      <c r="B49" s="2"/>
      <c r="C49" s="2"/>
      <c r="D49" s="2"/>
      <c r="E49" s="2"/>
      <c r="F49" s="2"/>
      <c r="G49" s="2"/>
      <c r="H49" s="2"/>
      <c r="I49" s="2"/>
      <c r="J49" s="2"/>
    </row>
    <row r="50" spans="1:10" x14ac:dyDescent="0.3">
      <c r="A50" s="3"/>
      <c r="B50" s="2"/>
      <c r="C50" s="2"/>
      <c r="D50" s="2"/>
      <c r="E50" s="2"/>
      <c r="F50" s="2"/>
      <c r="G50" s="2"/>
      <c r="H50" s="2"/>
      <c r="I50" s="2"/>
      <c r="J50" s="2"/>
    </row>
    <row r="51" spans="1:10" x14ac:dyDescent="0.3">
      <c r="A51" s="3"/>
      <c r="B51" s="2"/>
      <c r="C51" s="2"/>
      <c r="D51" s="2"/>
      <c r="E51" s="2"/>
      <c r="F51" s="2"/>
      <c r="G51" s="2"/>
      <c r="H51" s="2"/>
      <c r="I51" s="2"/>
      <c r="J51" s="2"/>
    </row>
    <row r="52" spans="1:10" x14ac:dyDescent="0.3">
      <c r="A52" s="3"/>
      <c r="B52" s="2"/>
      <c r="C52" s="2"/>
      <c r="D52" s="2"/>
      <c r="E52" s="2"/>
      <c r="F52" s="2"/>
      <c r="G52" s="2"/>
      <c r="H52" s="2"/>
      <c r="I52" s="2"/>
      <c r="J52" s="2"/>
    </row>
    <row r="53" spans="1:10" x14ac:dyDescent="0.3">
      <c r="A53" s="3"/>
      <c r="B53" s="2"/>
      <c r="C53" s="2"/>
      <c r="D53" s="2"/>
      <c r="E53" s="2"/>
      <c r="F53" s="2"/>
      <c r="G53" s="2"/>
      <c r="H53" s="2"/>
      <c r="I53" s="2"/>
      <c r="J53" s="2"/>
    </row>
    <row r="54" spans="1:10" x14ac:dyDescent="0.3">
      <c r="A54" s="3"/>
      <c r="B54" s="2"/>
      <c r="C54" s="2"/>
      <c r="D54" s="2"/>
      <c r="E54" s="2"/>
      <c r="F54" s="2"/>
      <c r="G54" s="2"/>
      <c r="H54" s="2"/>
      <c r="I54" s="2"/>
      <c r="J54" s="2"/>
    </row>
    <row r="55" spans="1:10" x14ac:dyDescent="0.3">
      <c r="A55" s="3"/>
      <c r="B55" s="2"/>
      <c r="C55" s="2"/>
      <c r="D55" s="2"/>
      <c r="E55" s="2"/>
      <c r="F55" s="2"/>
      <c r="G55" s="2"/>
      <c r="H55" s="2"/>
      <c r="I55" s="2"/>
      <c r="J55" s="2"/>
    </row>
    <row r="56" spans="1:10" x14ac:dyDescent="0.3">
      <c r="A56" s="3"/>
      <c r="B56" s="2"/>
      <c r="C56" s="2"/>
      <c r="D56" s="2"/>
      <c r="E56" s="2"/>
      <c r="F56" s="2"/>
      <c r="G56" s="2"/>
      <c r="H56" s="2"/>
      <c r="I56" s="2"/>
      <c r="J56" s="2"/>
    </row>
    <row r="57" spans="1:10" x14ac:dyDescent="0.3">
      <c r="A57" s="3"/>
      <c r="B57" s="2"/>
      <c r="C57" s="2"/>
      <c r="D57" s="2"/>
      <c r="E57" s="2"/>
      <c r="F57" s="2"/>
      <c r="G57" s="2"/>
      <c r="H57" s="2"/>
      <c r="I57" s="2"/>
      <c r="J57" s="2"/>
    </row>
    <row r="58" spans="1:10" x14ac:dyDescent="0.3">
      <c r="A58" s="3"/>
      <c r="B58" s="2"/>
      <c r="C58" s="2"/>
      <c r="D58" s="2"/>
      <c r="E58" s="2"/>
      <c r="F58" s="2"/>
      <c r="G58" s="2"/>
      <c r="H58" s="2"/>
      <c r="I58" s="2"/>
      <c r="J58" s="2"/>
    </row>
    <row r="59" spans="1:10" x14ac:dyDescent="0.3">
      <c r="A59" s="3"/>
      <c r="B59" s="2"/>
      <c r="C59" s="2"/>
      <c r="D59" s="2"/>
      <c r="E59" s="2"/>
      <c r="F59" s="2"/>
      <c r="G59" s="2"/>
      <c r="H59" s="2"/>
      <c r="I59" s="2"/>
      <c r="J59" s="2"/>
    </row>
    <row r="60" spans="1:10" x14ac:dyDescent="0.3">
      <c r="A60" s="3"/>
      <c r="B60" s="2"/>
      <c r="C60" s="2"/>
      <c r="D60" s="2"/>
      <c r="E60" s="2"/>
      <c r="F60" s="2"/>
      <c r="G60" s="2"/>
      <c r="H60" s="2"/>
      <c r="I60" s="2"/>
      <c r="J60" s="2"/>
    </row>
    <row r="61" spans="1:10" x14ac:dyDescent="0.3">
      <c r="A61" s="3"/>
      <c r="B61" s="2"/>
      <c r="C61" s="2"/>
      <c r="D61" s="2"/>
      <c r="E61" s="2"/>
      <c r="F61" s="2"/>
      <c r="G61" s="2"/>
      <c r="H61" s="2"/>
      <c r="I61" s="2"/>
      <c r="J61" s="2"/>
    </row>
    <row r="62" spans="1:10" x14ac:dyDescent="0.3">
      <c r="A62" s="3"/>
      <c r="B62" s="2"/>
      <c r="C62" s="2"/>
      <c r="D62" s="2"/>
      <c r="E62" s="2"/>
      <c r="F62" s="2"/>
      <c r="G62" s="2"/>
      <c r="H62" s="2"/>
      <c r="I62" s="2"/>
      <c r="J62" s="2"/>
    </row>
    <row r="63" spans="1:10" x14ac:dyDescent="0.3">
      <c r="A63" s="3"/>
      <c r="B63" s="2"/>
      <c r="C63" s="2"/>
      <c r="D63" s="2"/>
      <c r="E63" s="2"/>
      <c r="F63" s="2"/>
      <c r="G63" s="2"/>
      <c r="H63" s="2"/>
      <c r="I63" s="2"/>
      <c r="J63" s="2"/>
    </row>
    <row r="64" spans="1:10" x14ac:dyDescent="0.3">
      <c r="A64" s="3"/>
      <c r="B64" s="2"/>
      <c r="C64" s="2"/>
      <c r="D64" s="2"/>
      <c r="E64" s="2"/>
      <c r="F64" s="2"/>
      <c r="G64" s="2"/>
      <c r="H64" s="2"/>
      <c r="I64" s="2"/>
      <c r="J64" s="2"/>
    </row>
    <row r="65" spans="1:10" x14ac:dyDescent="0.3">
      <c r="A65" s="3"/>
      <c r="B65" s="2"/>
      <c r="C65" s="2"/>
      <c r="D65" s="2"/>
      <c r="E65" s="2"/>
      <c r="F65" s="2"/>
      <c r="G65" s="2"/>
      <c r="H65" s="2"/>
      <c r="I65" s="2"/>
      <c r="J65" s="2"/>
    </row>
    <row r="66" spans="1:10" x14ac:dyDescent="0.3">
      <c r="A66" s="3"/>
      <c r="B66" s="2"/>
      <c r="C66" s="2"/>
      <c r="D66" s="2"/>
      <c r="E66" s="2"/>
      <c r="F66" s="2"/>
      <c r="G66" s="2"/>
      <c r="H66" s="2"/>
      <c r="I66" s="2"/>
      <c r="J66" s="2"/>
    </row>
    <row r="67" spans="1:10" x14ac:dyDescent="0.3">
      <c r="A67" s="3"/>
      <c r="B67" s="2"/>
      <c r="C67" s="2"/>
      <c r="D67" s="2"/>
      <c r="E67" s="2"/>
      <c r="F67" s="2"/>
      <c r="G67" s="2"/>
      <c r="H67" s="2"/>
      <c r="I67" s="2"/>
      <c r="J67" s="2"/>
    </row>
    <row r="68" spans="1:10" x14ac:dyDescent="0.3">
      <c r="A68" s="3"/>
      <c r="B68" s="2"/>
      <c r="C68" s="2"/>
      <c r="D68" s="2"/>
      <c r="E68" s="2"/>
      <c r="F68" s="2"/>
      <c r="G68" s="2"/>
      <c r="H68" s="2"/>
      <c r="I68" s="2"/>
      <c r="J68" s="2"/>
    </row>
    <row r="69" spans="1:10" x14ac:dyDescent="0.3">
      <c r="A69" s="3"/>
      <c r="B69" s="2"/>
      <c r="C69" s="2"/>
      <c r="D69" s="2"/>
      <c r="E69" s="2"/>
      <c r="F69" s="2"/>
      <c r="G69" s="2"/>
      <c r="H69" s="2"/>
      <c r="I69" s="2"/>
      <c r="J69" s="2"/>
    </row>
    <row r="70" spans="1:10" x14ac:dyDescent="0.3">
      <c r="A70" s="3"/>
      <c r="B70" s="2"/>
      <c r="C70" s="2"/>
      <c r="D70" s="2"/>
      <c r="E70" s="2"/>
      <c r="F70" s="2"/>
      <c r="G70" s="2"/>
      <c r="H70" s="2"/>
      <c r="I70" s="2"/>
      <c r="J70" s="2"/>
    </row>
    <row r="71" spans="1:10" x14ac:dyDescent="0.3">
      <c r="A71" s="3"/>
      <c r="B71" s="2"/>
      <c r="C71" s="2"/>
      <c r="D71" s="2"/>
      <c r="E71" s="2"/>
      <c r="F71" s="2"/>
      <c r="G71" s="2"/>
      <c r="H71" s="2"/>
      <c r="I71" s="2"/>
      <c r="J71" s="2"/>
    </row>
    <row r="72" spans="1:10" x14ac:dyDescent="0.3">
      <c r="A72" s="3"/>
      <c r="B72" s="2"/>
      <c r="C72" s="2"/>
      <c r="D72" s="2"/>
      <c r="E72" s="2"/>
      <c r="F72" s="2"/>
      <c r="G72" s="2"/>
      <c r="H72" s="2"/>
      <c r="I72" s="2"/>
      <c r="J72" s="2"/>
    </row>
  </sheetData>
  <mergeCells count="11">
    <mergeCell ref="C4:C6"/>
    <mergeCell ref="B4:B6"/>
    <mergeCell ref="A4:A6"/>
    <mergeCell ref="A2:K2"/>
    <mergeCell ref="J1:K1"/>
    <mergeCell ref="D4:F4"/>
    <mergeCell ref="E5:F5"/>
    <mergeCell ref="D5:D6"/>
    <mergeCell ref="G4:I5"/>
    <mergeCell ref="J4:J6"/>
    <mergeCell ref="K4:K6"/>
  </mergeCells>
  <pageMargins left="0.7" right="0.7" top="0.75" bottom="0.75" header="0.3" footer="0.3"/>
  <pageSetup paperSize="9" scale="8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Sheet1</vt:lpstr>
      <vt:lpstr>biểu 1,1</vt:lpstr>
      <vt:lpstr>Sheet3</vt:lpstr>
      <vt:lpstr>'biểu 1,1'!Print_Area</vt:lpstr>
      <vt:lpstr>Sheet1!Print_Area</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SHARP</dc:creator>
  <cp:lastModifiedBy>Admin</cp:lastModifiedBy>
  <cp:lastPrinted>2026-08-14T17:20:55Z</cp:lastPrinted>
  <dcterms:created xsi:type="dcterms:W3CDTF">2026-08-13T03:53:19Z</dcterms:created>
  <dcterms:modified xsi:type="dcterms:W3CDTF">2026-08-15T01:41:36Z</dcterms:modified>
</cp:coreProperties>
</file>